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9f8ce74b6d0c73a5/Documents/Businesses/Hummingbird/AAClients/Red Cork Bistro/BEOs/"/>
    </mc:Choice>
  </mc:AlternateContent>
  <xr:revisionPtr revIDLastSave="2" documentId="13_ncr:1_{CAE2ADCB-4AE2-40BE-A39B-C56981E16940}" xr6:coauthVersionLast="47" xr6:coauthVersionMax="47" xr10:uidLastSave="{1DE532C9-AED4-4658-BD79-4FD4EF9959F1}"/>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 l="1"/>
  <c r="G13" i="1"/>
  <c r="G14" i="1"/>
  <c r="H27" i="1"/>
  <c r="H26" i="1"/>
  <c r="G20" i="1"/>
  <c r="G12" i="1"/>
  <c r="G10" i="1" l="1"/>
  <c r="G9" i="1"/>
  <c r="G23" i="1"/>
  <c r="G21" i="1"/>
  <c r="H28" i="1"/>
  <c r="G11" i="1"/>
  <c r="G19" i="1"/>
  <c r="G17" i="1"/>
  <c r="G16" i="1"/>
  <c r="G15" i="1"/>
  <c r="G8" i="1" l="1"/>
  <c r="H24" i="1" s="1"/>
  <c r="H32" i="1" s="1"/>
  <c r="H25" i="1" l="1"/>
  <c r="H29" i="1" s="1"/>
  <c r="H30" i="1" l="1"/>
  <c r="H31" i="1" s="1"/>
  <c r="H34" i="1" s="1"/>
</calcChain>
</file>

<file path=xl/sharedStrings.xml><?xml version="1.0" encoding="utf-8"?>
<sst xmlns="http://schemas.openxmlformats.org/spreadsheetml/2006/main" count="54" uniqueCount="50">
  <si>
    <t>Amount</t>
  </si>
  <si>
    <t>Price</t>
  </si>
  <si>
    <t>Subtotal</t>
  </si>
  <si>
    <t>Tax</t>
  </si>
  <si>
    <t>Menu</t>
  </si>
  <si>
    <t>Food Subtotal</t>
  </si>
  <si>
    <t>Total after-tax</t>
  </si>
  <si>
    <t>Total After Deposit &amp; Gratuity</t>
  </si>
  <si>
    <t>Roasted Seasonal Vegetables</t>
  </si>
  <si>
    <t>Garlic Bread</t>
  </si>
  <si>
    <t>20% Service Charge (service charge is not a gratuity)</t>
  </si>
  <si>
    <t>Caprese Skewers</t>
  </si>
  <si>
    <t>Bartender: 1 for 5.5 hrs ( to set up bar, serve drinks to guests, break down bar)</t>
  </si>
  <si>
    <t>Nonalcoholic beverage</t>
  </si>
  <si>
    <t>Lemonade</t>
  </si>
  <si>
    <t>Site: Craven Farm</t>
  </si>
  <si>
    <t>Event Type: Wedding</t>
  </si>
  <si>
    <t>Water Service</t>
  </si>
  <si>
    <t>ICE</t>
  </si>
  <si>
    <t>78.5 lba</t>
  </si>
  <si>
    <t>8 DZ</t>
  </si>
  <si>
    <t xml:space="preserve">20% Auto Gratuity </t>
  </si>
  <si>
    <t>Guest Count: 130</t>
  </si>
  <si>
    <t>Date: SAT 06/01/2024</t>
  </si>
  <si>
    <t>RCBC Arrival Time: ???</t>
  </si>
  <si>
    <t>Food Start Time: App ??? Dinner: ???</t>
  </si>
  <si>
    <t>Food End: ???   End Time: ???</t>
  </si>
  <si>
    <t>Bar Start: ????  Last Call: ??? Bar End: ???</t>
  </si>
  <si>
    <t>Day of Contact: ???</t>
  </si>
  <si>
    <t>Cocktail/Appetizer for 130 ppl</t>
  </si>
  <si>
    <t>Wild Sockeye Salmon, Lemon Butter</t>
  </si>
  <si>
    <t>Herb Crusted Chicken, Demi Glace</t>
  </si>
  <si>
    <t>Farro salad
Mixed Greens, Pickled Shallots, Almonds, Shallot Vinaigrette</t>
  </si>
  <si>
    <t>Dinner Menu for 130 ppl</t>
  </si>
  <si>
    <t>Rice Pilaf</t>
  </si>
  <si>
    <t>Disposables: Dinner Plates, App Plates, Napkins, Utensils, Cups</t>
  </si>
  <si>
    <t xml:space="preserve">Staffing-3 staff for 5 hrs each (to set up, break down, rotate food, bus tables- disposables only) </t>
  </si>
  <si>
    <t>3 oz pp for 65ppl</t>
  </si>
  <si>
    <t>1.25 pp for 130ppl</t>
  </si>
  <si>
    <t>3 oz pp for 130ppl</t>
  </si>
  <si>
    <t>4 oz pp for 130ppl</t>
  </si>
  <si>
    <t>7 oz pp for 65ppl</t>
  </si>
  <si>
    <t>6oz pp for 130ppl</t>
  </si>
  <si>
    <t>$1200 Deposit+ tax</t>
  </si>
  <si>
    <t>Raspberry Salad
Mixed Greens, Blue Cheese Crumbles, Almonds, Seasonal</t>
  </si>
  <si>
    <t>Antipasto Skewers  (no pork products in the antipasto skewers)</t>
  </si>
  <si>
    <t xml:space="preserve">Contact Email: </t>
  </si>
  <si>
    <t xml:space="preserve">Contact Phone #:  </t>
  </si>
  <si>
    <t xml:space="preserve">Client: </t>
  </si>
  <si>
    <r>
      <t>NOTES: RCBC agrees to prepare &amp; deliver all food listed above at the time and location listed above. RCBC will provide 3 team members and 1 bartender to arrive at the time listed above to set up the buffet &amp; bar. Servers will be on hand to set up the buffet, manage food,break down buffet &amp; bus tables- DISPOSABLES ONLY. Bartender will be on hand to set up the bar and serve drinks provided by host. RCBC will be responsible for providing all catering materials including chafing dishes, sterno, platters, serving utensils &amp; linens in black for the buffet and bar tables only. RCBC will not be responsible for set up or clean up of any guest areas which includes break down and clean up of the event space at the conclusion of the event. RCBC will provide disposable appetizer plates, napkins &amp; utensils, dinner plates, napkins &amp; utensils and disposable cups for the bar in 12 oz (2 pp) &amp; 9 oz (2 pp).</t>
    </r>
    <r>
      <rPr>
        <sz val="10"/>
        <color rgb="FFFF0000"/>
        <rFont val="Calibri"/>
        <family val="2"/>
        <scheme val="minor"/>
      </rPr>
      <t xml:space="preserve"> RCB will also provide drink 2 dispensers. RCB Team members will also help cut cake.</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</si>
</sst>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0" fillId="0" borderId="0" xfId="0" applyAlignment="1">
      <alignment horizontal="center" vertical="center"/>
    </xf>
    <xf numFmtId="44" fontId="3" fillId="0" borderId="11" xfId="0" applyNumberFormat="1" applyFont="1" applyBorder="1" applyAlignment="1">
      <alignment horizontal="center" wrapText="1"/>
    </xf>
    <xf numFmtId="44" fontId="3" fillId="0" borderId="9" xfId="0" applyNumberFormat="1" applyFont="1" applyBorder="1" applyAlignment="1">
      <alignment horizontal="center" wrapText="1"/>
    </xf>
    <xf numFmtId="0" fontId="4" fillId="0" borderId="10" xfId="0" applyFont="1" applyBorder="1" applyAlignment="1">
      <alignment horizontal="right"/>
    </xf>
    <xf numFmtId="44" fontId="4" fillId="0" borderId="14" xfId="0" applyNumberFormat="1" applyFont="1" applyBorder="1"/>
    <xf numFmtId="44" fontId="4" fillId="0" borderId="10" xfId="0" applyNumberFormat="1" applyFont="1" applyBorder="1" applyAlignment="1">
      <alignment horizontal="center"/>
    </xf>
    <xf numFmtId="44" fontId="4" fillId="0" borderId="14" xfId="1" applyFont="1" applyBorder="1"/>
    <xf numFmtId="0" fontId="3" fillId="0" borderId="20" xfId="0" applyFont="1" applyBorder="1" applyAlignment="1">
      <alignment horizontal="center" wrapText="1"/>
    </xf>
    <xf numFmtId="0" fontId="3" fillId="0" borderId="21" xfId="0" applyFont="1" applyBorder="1" applyAlignment="1">
      <alignment horizontal="center" wrapText="1"/>
    </xf>
    <xf numFmtId="44" fontId="4" fillId="0" borderId="23" xfId="0" applyNumberFormat="1" applyFont="1" applyBorder="1"/>
    <xf numFmtId="0" fontId="4" fillId="0" borderId="31" xfId="0" applyFont="1" applyBorder="1" applyAlignment="1">
      <alignment horizontal="right"/>
    </xf>
    <xf numFmtId="44" fontId="4" fillId="0" borderId="28" xfId="0" applyNumberFormat="1" applyFont="1" applyBorder="1"/>
    <xf numFmtId="0" fontId="4" fillId="0" borderId="29" xfId="0" applyFont="1" applyBorder="1" applyAlignment="1">
      <alignment horizontal="right"/>
    </xf>
    <xf numFmtId="0" fontId="4" fillId="0" borderId="30" xfId="0" applyFont="1" applyBorder="1" applyAlignment="1">
      <alignment horizontal="right"/>
    </xf>
    <xf numFmtId="0" fontId="4" fillId="0" borderId="31" xfId="0" applyFont="1" applyBorder="1" applyAlignment="1">
      <alignment horizontal="righ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18" xfId="0" applyFont="1" applyBorder="1" applyAlignment="1">
      <alignment horizontal="left" vertical="top"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24" xfId="0" applyFont="1" applyBorder="1" applyAlignment="1">
      <alignment horizontal="center" wrapText="1"/>
    </xf>
    <xf numFmtId="0" fontId="4" fillId="0" borderId="15" xfId="0" applyFont="1" applyBorder="1" applyAlignment="1">
      <alignment horizontal="center" wrapText="1"/>
    </xf>
    <xf numFmtId="0" fontId="4" fillId="0" borderId="8" xfId="0" applyFont="1" applyBorder="1" applyAlignment="1">
      <alignment horizontal="center" wrapText="1"/>
    </xf>
    <xf numFmtId="0" fontId="3" fillId="0" borderId="13" xfId="0" applyFont="1" applyBorder="1" applyAlignment="1">
      <alignment horizontal="center" wrapText="1"/>
    </xf>
    <xf numFmtId="0" fontId="4" fillId="0" borderId="12" xfId="0" applyFont="1" applyBorder="1" applyAlignment="1">
      <alignment horizontal="center" wrapText="1"/>
    </xf>
    <xf numFmtId="0" fontId="4" fillId="0" borderId="10" xfId="0" applyFont="1" applyBorder="1" applyAlignment="1">
      <alignment horizontal="center" wrapText="1"/>
    </xf>
    <xf numFmtId="0" fontId="4" fillId="0" borderId="13" xfId="0" applyFont="1" applyBorder="1" applyAlignment="1">
      <alignment horizontal="right"/>
    </xf>
    <xf numFmtId="0" fontId="4" fillId="0" borderId="12" xfId="0" applyFont="1" applyBorder="1" applyAlignment="1">
      <alignment horizontal="right"/>
    </xf>
    <xf numFmtId="0" fontId="4" fillId="0" borderId="10" xfId="0" applyFont="1" applyBorder="1" applyAlignment="1">
      <alignment horizontal="right"/>
    </xf>
    <xf numFmtId="0" fontId="4" fillId="0" borderId="13" xfId="0" applyFont="1" applyBorder="1" applyAlignment="1">
      <alignment horizontal="right" wrapText="1"/>
    </xf>
    <xf numFmtId="0" fontId="4" fillId="0" borderId="12" xfId="0" applyFont="1" applyBorder="1" applyAlignment="1">
      <alignment horizontal="right" wrapText="1"/>
    </xf>
    <xf numFmtId="0" fontId="4" fillId="0" borderId="10" xfId="0" applyFont="1" applyBorder="1" applyAlignment="1">
      <alignment horizontal="right" wrapText="1"/>
    </xf>
    <xf numFmtId="0" fontId="4" fillId="0" borderId="13" xfId="0" applyFont="1" applyBorder="1" applyAlignment="1">
      <alignment horizontal="center" wrapText="1"/>
    </xf>
    <xf numFmtId="0" fontId="3" fillId="0" borderId="8" xfId="0" applyFont="1" applyBorder="1" applyAlignment="1">
      <alignment horizontal="center"/>
    </xf>
    <xf numFmtId="0" fontId="3" fillId="0" borderId="14"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15" xfId="0" applyFont="1" applyBorder="1" applyAlignment="1">
      <alignment horizontal="center" wrapText="1"/>
    </xf>
    <xf numFmtId="0" fontId="3" fillId="0" borderId="8" xfId="0" applyFont="1" applyBorder="1" applyAlignment="1">
      <alignment horizontal="center"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5" xfId="0" applyFont="1" applyBorder="1" applyAlignment="1">
      <alignment horizontal="center"/>
    </xf>
    <xf numFmtId="0" fontId="3" fillId="2" borderId="15" xfId="0" applyFont="1" applyFill="1" applyBorder="1" applyAlignment="1">
      <alignment horizontal="center"/>
    </xf>
    <xf numFmtId="0" fontId="3" fillId="2" borderId="8" xfId="0" applyFont="1" applyFill="1" applyBorder="1" applyAlignment="1">
      <alignment horizontal="center"/>
    </xf>
    <xf numFmtId="0" fontId="3" fillId="0" borderId="15" xfId="0" applyFont="1" applyBorder="1" applyAlignment="1">
      <alignment horizontal="center"/>
    </xf>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tabSelected="1" workbookViewId="0">
      <selection activeCell="A43" sqref="A43"/>
    </sheetView>
  </sheetViews>
  <sheetFormatPr defaultRowHeight="14.5" x14ac:dyDescent="0.35"/>
  <cols>
    <col min="1" max="1" width="12.7265625" customWidth="1"/>
    <col min="2" max="2" width="13.81640625" customWidth="1"/>
    <col min="3" max="3" width="14.453125" customWidth="1"/>
    <col min="4" max="4" width="7" customWidth="1"/>
    <col min="5" max="5" width="6.1796875" customWidth="1"/>
    <col min="7" max="7" width="12" customWidth="1"/>
    <col min="8" max="8" width="13.26953125" customWidth="1"/>
  </cols>
  <sheetData>
    <row r="1" spans="1:12" x14ac:dyDescent="0.35">
      <c r="A1" s="48" t="s">
        <v>48</v>
      </c>
      <c r="B1" s="49"/>
      <c r="C1" s="49"/>
      <c r="D1" s="49"/>
      <c r="E1" s="49" t="s">
        <v>24</v>
      </c>
      <c r="F1" s="49"/>
      <c r="G1" s="49"/>
      <c r="H1" s="50"/>
    </row>
    <row r="2" spans="1:12" x14ac:dyDescent="0.35">
      <c r="A2" s="51" t="s">
        <v>28</v>
      </c>
      <c r="B2" s="52"/>
      <c r="C2" s="52"/>
      <c r="D2" s="52"/>
      <c r="E2" s="40" t="s">
        <v>25</v>
      </c>
      <c r="F2" s="40"/>
      <c r="G2" s="40"/>
      <c r="H2" s="41"/>
    </row>
    <row r="3" spans="1:12" x14ac:dyDescent="0.35">
      <c r="A3" s="53" t="s">
        <v>23</v>
      </c>
      <c r="B3" s="40"/>
      <c r="C3" s="40"/>
      <c r="D3" s="40"/>
      <c r="E3" s="40" t="s">
        <v>26</v>
      </c>
      <c r="F3" s="40"/>
      <c r="G3" s="40"/>
      <c r="H3" s="41"/>
    </row>
    <row r="4" spans="1:12" x14ac:dyDescent="0.35">
      <c r="A4" s="53" t="s">
        <v>22</v>
      </c>
      <c r="B4" s="40"/>
      <c r="C4" s="40"/>
      <c r="D4" s="40"/>
      <c r="E4" s="40" t="s">
        <v>27</v>
      </c>
      <c r="F4" s="40"/>
      <c r="G4" s="40"/>
      <c r="H4" s="41"/>
    </row>
    <row r="5" spans="1:12" x14ac:dyDescent="0.35">
      <c r="A5" s="46" t="s">
        <v>15</v>
      </c>
      <c r="B5" s="47"/>
      <c r="C5" s="47"/>
      <c r="D5" s="47"/>
      <c r="E5" s="40" t="s">
        <v>16</v>
      </c>
      <c r="F5" s="40"/>
      <c r="G5" s="40"/>
      <c r="H5" s="41"/>
    </row>
    <row r="6" spans="1:12" ht="15" thickBot="1" x14ac:dyDescent="0.4">
      <c r="A6" s="42" t="s">
        <v>47</v>
      </c>
      <c r="B6" s="43"/>
      <c r="C6" s="43"/>
      <c r="D6" s="43"/>
      <c r="E6" s="44" t="s">
        <v>46</v>
      </c>
      <c r="F6" s="44"/>
      <c r="G6" s="44"/>
      <c r="H6" s="45"/>
    </row>
    <row r="7" spans="1:12" x14ac:dyDescent="0.35">
      <c r="A7" s="54" t="s">
        <v>4</v>
      </c>
      <c r="B7" s="55"/>
      <c r="C7" s="55"/>
      <c r="D7" s="56" t="s">
        <v>0</v>
      </c>
      <c r="E7" s="57"/>
      <c r="F7" s="8" t="s">
        <v>1</v>
      </c>
      <c r="G7" s="9" t="s">
        <v>2</v>
      </c>
      <c r="H7" s="25"/>
    </row>
    <row r="8" spans="1:12" ht="17.25" customHeight="1" x14ac:dyDescent="0.35">
      <c r="A8" s="30" t="s">
        <v>29</v>
      </c>
      <c r="B8" s="31"/>
      <c r="C8" s="31"/>
      <c r="D8" s="31"/>
      <c r="E8" s="32"/>
      <c r="F8" s="2">
        <v>0</v>
      </c>
      <c r="G8" s="3">
        <f>175*F8</f>
        <v>0</v>
      </c>
      <c r="H8" s="26"/>
      <c r="L8" s="1"/>
    </row>
    <row r="9" spans="1:12" x14ac:dyDescent="0.35">
      <c r="A9" s="46" t="s">
        <v>11</v>
      </c>
      <c r="B9" s="47"/>
      <c r="C9" s="47"/>
      <c r="D9" s="47" t="s">
        <v>20</v>
      </c>
      <c r="E9" s="47"/>
      <c r="F9" s="2">
        <v>38</v>
      </c>
      <c r="G9" s="3">
        <f>8*F9</f>
        <v>304</v>
      </c>
      <c r="H9" s="26"/>
    </row>
    <row r="10" spans="1:12" ht="27.5" customHeight="1" x14ac:dyDescent="0.35">
      <c r="A10" s="46" t="s">
        <v>45</v>
      </c>
      <c r="B10" s="47"/>
      <c r="C10" s="47"/>
      <c r="D10" s="47" t="s">
        <v>20</v>
      </c>
      <c r="E10" s="47"/>
      <c r="F10" s="2">
        <v>38</v>
      </c>
      <c r="G10" s="3">
        <f t="shared" ref="G10" si="0">8*F10</f>
        <v>304</v>
      </c>
      <c r="H10" s="26"/>
    </row>
    <row r="11" spans="1:12" x14ac:dyDescent="0.35">
      <c r="A11" s="46"/>
      <c r="B11" s="47"/>
      <c r="C11" s="47"/>
      <c r="D11" s="47"/>
      <c r="E11" s="47"/>
      <c r="F11" s="2"/>
      <c r="G11" s="3">
        <f t="shared" ref="G11" si="1">175*F11</f>
        <v>0</v>
      </c>
      <c r="H11" s="26"/>
    </row>
    <row r="12" spans="1:12" ht="17.25" customHeight="1" x14ac:dyDescent="0.35">
      <c r="A12" s="30" t="s">
        <v>33</v>
      </c>
      <c r="B12" s="31"/>
      <c r="C12" s="31"/>
      <c r="D12" s="31"/>
      <c r="E12" s="32"/>
      <c r="F12" s="2">
        <v>0</v>
      </c>
      <c r="G12" s="3">
        <f>130*F12</f>
        <v>0</v>
      </c>
      <c r="H12" s="26"/>
      <c r="L12" s="1"/>
    </row>
    <row r="13" spans="1:12" ht="25.5" customHeight="1" x14ac:dyDescent="0.35">
      <c r="A13" s="28" t="s">
        <v>31</v>
      </c>
      <c r="B13" s="29"/>
      <c r="C13" s="29"/>
      <c r="D13" s="29" t="s">
        <v>41</v>
      </c>
      <c r="E13" s="29"/>
      <c r="F13" s="2">
        <v>27</v>
      </c>
      <c r="G13" s="3">
        <f>65*F13</f>
        <v>1755</v>
      </c>
      <c r="H13" s="26"/>
    </row>
    <row r="14" spans="1:12" ht="28" customHeight="1" x14ac:dyDescent="0.35">
      <c r="A14" s="28" t="s">
        <v>30</v>
      </c>
      <c r="B14" s="29"/>
      <c r="C14" s="29"/>
      <c r="D14" s="29" t="s">
        <v>41</v>
      </c>
      <c r="E14" s="29"/>
      <c r="F14" s="2">
        <v>30</v>
      </c>
      <c r="G14" s="3">
        <f>65*F14</f>
        <v>1950</v>
      </c>
      <c r="H14" s="26"/>
    </row>
    <row r="15" spans="1:12" ht="30" customHeight="1" x14ac:dyDescent="0.35">
      <c r="A15" s="28" t="s">
        <v>34</v>
      </c>
      <c r="B15" s="29"/>
      <c r="C15" s="29"/>
      <c r="D15" s="29" t="s">
        <v>40</v>
      </c>
      <c r="E15" s="29"/>
      <c r="F15" s="2">
        <v>0</v>
      </c>
      <c r="G15" s="3">
        <f t="shared" ref="G15:G21" si="2">30*F15</f>
        <v>0</v>
      </c>
      <c r="H15" s="26"/>
    </row>
    <row r="16" spans="1:12" ht="28.5" customHeight="1" x14ac:dyDescent="0.35">
      <c r="A16" s="28" t="s">
        <v>8</v>
      </c>
      <c r="B16" s="29"/>
      <c r="C16" s="29"/>
      <c r="D16" s="29" t="s">
        <v>39</v>
      </c>
      <c r="E16" s="29"/>
      <c r="F16" s="2">
        <v>0</v>
      </c>
      <c r="G16" s="3">
        <f t="shared" si="2"/>
        <v>0</v>
      </c>
      <c r="H16" s="26"/>
    </row>
    <row r="17" spans="1:12" ht="40" customHeight="1" x14ac:dyDescent="0.35">
      <c r="A17" s="28" t="s">
        <v>44</v>
      </c>
      <c r="B17" s="29"/>
      <c r="C17" s="29"/>
      <c r="D17" s="29" t="s">
        <v>39</v>
      </c>
      <c r="E17" s="29"/>
      <c r="F17" s="2">
        <v>0</v>
      </c>
      <c r="G17" s="3">
        <f t="shared" si="2"/>
        <v>0</v>
      </c>
      <c r="H17" s="26"/>
    </row>
    <row r="18" spans="1:12" ht="41.5" customHeight="1" x14ac:dyDescent="0.35">
      <c r="A18" s="39" t="s">
        <v>32</v>
      </c>
      <c r="B18" s="31"/>
      <c r="C18" s="32"/>
      <c r="D18" s="29" t="s">
        <v>37</v>
      </c>
      <c r="E18" s="29"/>
      <c r="F18" s="2">
        <v>8</v>
      </c>
      <c r="G18" s="3">
        <f>65*F18</f>
        <v>520</v>
      </c>
      <c r="H18" s="26"/>
    </row>
    <row r="19" spans="1:12" ht="24.5" customHeight="1" x14ac:dyDescent="0.35">
      <c r="A19" s="28" t="s">
        <v>9</v>
      </c>
      <c r="B19" s="29"/>
      <c r="C19" s="29"/>
      <c r="D19" s="29" t="s">
        <v>38</v>
      </c>
      <c r="E19" s="29"/>
      <c r="F19" s="2">
        <v>0</v>
      </c>
      <c r="G19" s="3">
        <f t="shared" si="2"/>
        <v>0</v>
      </c>
      <c r="H19" s="26"/>
    </row>
    <row r="20" spans="1:12" ht="17.25" customHeight="1" x14ac:dyDescent="0.35">
      <c r="A20" s="30" t="s">
        <v>13</v>
      </c>
      <c r="B20" s="31"/>
      <c r="C20" s="31"/>
      <c r="D20" s="31"/>
      <c r="E20" s="32"/>
      <c r="F20" s="2">
        <v>2.5</v>
      </c>
      <c r="G20" s="3">
        <f>130*F20</f>
        <v>325</v>
      </c>
      <c r="H20" s="26"/>
      <c r="L20" s="1"/>
    </row>
    <row r="21" spans="1:12" ht="17.25" customHeight="1" x14ac:dyDescent="0.35">
      <c r="A21" s="28" t="s">
        <v>17</v>
      </c>
      <c r="B21" s="29"/>
      <c r="C21" s="29"/>
      <c r="D21" s="29">
        <v>130</v>
      </c>
      <c r="E21" s="29"/>
      <c r="F21" s="2">
        <v>0</v>
      </c>
      <c r="G21" s="3">
        <f t="shared" si="2"/>
        <v>0</v>
      </c>
      <c r="H21" s="26"/>
    </row>
    <row r="22" spans="1:12" ht="26.5" customHeight="1" x14ac:dyDescent="0.35">
      <c r="A22" s="28" t="s">
        <v>14</v>
      </c>
      <c r="B22" s="29"/>
      <c r="C22" s="29"/>
      <c r="D22" s="29" t="s">
        <v>42</v>
      </c>
      <c r="E22" s="29"/>
      <c r="F22" s="2"/>
      <c r="G22" s="3"/>
      <c r="H22" s="26"/>
    </row>
    <row r="23" spans="1:12" ht="17.25" customHeight="1" thickBot="1" x14ac:dyDescent="0.4">
      <c r="A23" s="28" t="s">
        <v>18</v>
      </c>
      <c r="B23" s="29"/>
      <c r="C23" s="29"/>
      <c r="D23" s="29" t="s">
        <v>19</v>
      </c>
      <c r="E23" s="29"/>
      <c r="F23" s="2">
        <v>1</v>
      </c>
      <c r="G23" s="3">
        <f>78.5*F23</f>
        <v>78.5</v>
      </c>
      <c r="H23" s="27"/>
    </row>
    <row r="24" spans="1:12" x14ac:dyDescent="0.35">
      <c r="A24" s="33" t="s">
        <v>5</v>
      </c>
      <c r="B24" s="34"/>
      <c r="C24" s="34"/>
      <c r="D24" s="34"/>
      <c r="E24" s="34"/>
      <c r="F24" s="35"/>
      <c r="G24" s="4"/>
      <c r="H24" s="10">
        <f>SUM(G8:G23)</f>
        <v>5236.5</v>
      </c>
    </row>
    <row r="25" spans="1:12" x14ac:dyDescent="0.35">
      <c r="A25" s="33" t="s">
        <v>10</v>
      </c>
      <c r="B25" s="34"/>
      <c r="C25" s="34"/>
      <c r="D25" s="34"/>
      <c r="E25" s="34"/>
      <c r="F25" s="35"/>
      <c r="G25" s="4"/>
      <c r="H25" s="5">
        <f>H24*0.2</f>
        <v>1047.3</v>
      </c>
    </row>
    <row r="26" spans="1:12" x14ac:dyDescent="0.35">
      <c r="A26" s="36" t="s">
        <v>35</v>
      </c>
      <c r="B26" s="37"/>
      <c r="C26" s="37"/>
      <c r="D26" s="37"/>
      <c r="E26" s="37"/>
      <c r="F26" s="38"/>
      <c r="G26" s="6">
        <v>3.75</v>
      </c>
      <c r="H26" s="5">
        <f>130*G26</f>
        <v>487.5</v>
      </c>
    </row>
    <row r="27" spans="1:12" ht="30.5" customHeight="1" x14ac:dyDescent="0.35">
      <c r="A27" s="36" t="s">
        <v>36</v>
      </c>
      <c r="B27" s="37"/>
      <c r="C27" s="37"/>
      <c r="D27" s="37"/>
      <c r="E27" s="37"/>
      <c r="F27" s="38"/>
      <c r="G27" s="6">
        <v>30</v>
      </c>
      <c r="H27" s="5">
        <f>15*G27</f>
        <v>450</v>
      </c>
    </row>
    <row r="28" spans="1:12" x14ac:dyDescent="0.35">
      <c r="A28" s="36" t="s">
        <v>12</v>
      </c>
      <c r="B28" s="37"/>
      <c r="C28" s="37"/>
      <c r="D28" s="37"/>
      <c r="E28" s="37"/>
      <c r="F28" s="38"/>
      <c r="G28" s="6">
        <v>35</v>
      </c>
      <c r="H28" s="5">
        <f>5.5*G28</f>
        <v>192.5</v>
      </c>
    </row>
    <row r="29" spans="1:12" x14ac:dyDescent="0.35">
      <c r="A29" s="33" t="s">
        <v>2</v>
      </c>
      <c r="B29" s="34"/>
      <c r="C29" s="34"/>
      <c r="D29" s="34"/>
      <c r="E29" s="34"/>
      <c r="F29" s="35"/>
      <c r="G29" s="4"/>
      <c r="H29" s="5">
        <f>SUM(H24:H28)</f>
        <v>7413.8</v>
      </c>
    </row>
    <row r="30" spans="1:12" x14ac:dyDescent="0.35">
      <c r="A30" s="33" t="s">
        <v>3</v>
      </c>
      <c r="B30" s="34"/>
      <c r="C30" s="34"/>
      <c r="D30" s="34"/>
      <c r="E30" s="34"/>
      <c r="F30" s="35"/>
      <c r="G30" s="4"/>
      <c r="H30" s="7">
        <f>H29*0.105</f>
        <v>778.44899999999996</v>
      </c>
    </row>
    <row r="31" spans="1:12" x14ac:dyDescent="0.35">
      <c r="A31" s="33" t="s">
        <v>6</v>
      </c>
      <c r="B31" s="34"/>
      <c r="C31" s="34"/>
      <c r="D31" s="34"/>
      <c r="E31" s="34"/>
      <c r="F31" s="35"/>
      <c r="G31" s="4"/>
      <c r="H31" s="7">
        <f>SUM(H29:H30)</f>
        <v>8192.2489999999998</v>
      </c>
    </row>
    <row r="32" spans="1:12" x14ac:dyDescent="0.35">
      <c r="A32" s="33" t="s">
        <v>21</v>
      </c>
      <c r="B32" s="34"/>
      <c r="C32" s="34"/>
      <c r="D32" s="34"/>
      <c r="E32" s="34"/>
      <c r="F32" s="35"/>
      <c r="G32" s="4"/>
      <c r="H32" s="5">
        <f>20%*SUM(H24+H27+H28)</f>
        <v>1175.8</v>
      </c>
    </row>
    <row r="33" spans="1:8" x14ac:dyDescent="0.35">
      <c r="A33" s="33" t="s">
        <v>43</v>
      </c>
      <c r="B33" s="34"/>
      <c r="C33" s="34"/>
      <c r="D33" s="34"/>
      <c r="E33" s="34"/>
      <c r="F33" s="35"/>
      <c r="G33" s="4"/>
      <c r="H33" s="7">
        <v>0</v>
      </c>
    </row>
    <row r="34" spans="1:8" ht="15" thickBot="1" x14ac:dyDescent="0.4">
      <c r="A34" s="13" t="s">
        <v>7</v>
      </c>
      <c r="B34" s="14"/>
      <c r="C34" s="14"/>
      <c r="D34" s="14"/>
      <c r="E34" s="14"/>
      <c r="F34" s="15"/>
      <c r="G34" s="11"/>
      <c r="H34" s="12">
        <f>SUM(H31+H32)-H33</f>
        <v>9368.0489999999991</v>
      </c>
    </row>
    <row r="35" spans="1:8" ht="15" customHeight="1" x14ac:dyDescent="0.35">
      <c r="A35" s="16" t="s">
        <v>49</v>
      </c>
      <c r="B35" s="17"/>
      <c r="C35" s="17"/>
      <c r="D35" s="17"/>
      <c r="E35" s="17"/>
      <c r="F35" s="17"/>
      <c r="G35" s="17"/>
      <c r="H35" s="18"/>
    </row>
    <row r="36" spans="1:8" x14ac:dyDescent="0.35">
      <c r="A36" s="19"/>
      <c r="B36" s="20"/>
      <c r="C36" s="20"/>
      <c r="D36" s="20"/>
      <c r="E36" s="20"/>
      <c r="F36" s="20"/>
      <c r="G36" s="20"/>
      <c r="H36" s="21"/>
    </row>
    <row r="37" spans="1:8" x14ac:dyDescent="0.35">
      <c r="A37" s="19"/>
      <c r="B37" s="20"/>
      <c r="C37" s="20"/>
      <c r="D37" s="20"/>
      <c r="E37" s="20"/>
      <c r="F37" s="20"/>
      <c r="G37" s="20"/>
      <c r="H37" s="21"/>
    </row>
    <row r="38" spans="1:8" x14ac:dyDescent="0.35">
      <c r="A38" s="19"/>
      <c r="B38" s="20"/>
      <c r="C38" s="20"/>
      <c r="D38" s="20"/>
      <c r="E38" s="20"/>
      <c r="F38" s="20"/>
      <c r="G38" s="20"/>
      <c r="H38" s="21"/>
    </row>
    <row r="39" spans="1:8" x14ac:dyDescent="0.35">
      <c r="A39" s="19"/>
      <c r="B39" s="20"/>
      <c r="C39" s="20"/>
      <c r="D39" s="20"/>
      <c r="E39" s="20"/>
      <c r="F39" s="20"/>
      <c r="G39" s="20"/>
      <c r="H39" s="21"/>
    </row>
    <row r="40" spans="1:8" x14ac:dyDescent="0.35">
      <c r="A40" s="19"/>
      <c r="B40" s="20"/>
      <c r="C40" s="20"/>
      <c r="D40" s="20"/>
      <c r="E40" s="20"/>
      <c r="F40" s="20"/>
      <c r="G40" s="20"/>
      <c r="H40" s="21"/>
    </row>
    <row r="41" spans="1:8" x14ac:dyDescent="0.35">
      <c r="A41" s="19"/>
      <c r="B41" s="20"/>
      <c r="C41" s="20"/>
      <c r="D41" s="20"/>
      <c r="E41" s="20"/>
      <c r="F41" s="20"/>
      <c r="G41" s="20"/>
      <c r="H41" s="21"/>
    </row>
    <row r="42" spans="1:8" ht="15" thickBot="1" x14ac:dyDescent="0.4">
      <c r="A42" s="22"/>
      <c r="B42" s="23"/>
      <c r="C42" s="23"/>
      <c r="D42" s="23"/>
      <c r="E42" s="23"/>
      <c r="F42" s="23"/>
      <c r="G42" s="23"/>
      <c r="H42" s="24"/>
    </row>
  </sheetData>
  <mergeCells count="56">
    <mergeCell ref="A15:C15"/>
    <mergeCell ref="D15:E15"/>
    <mergeCell ref="A1:D1"/>
    <mergeCell ref="E1:H1"/>
    <mergeCell ref="A2:D2"/>
    <mergeCell ref="E2:H2"/>
    <mergeCell ref="A3:D3"/>
    <mergeCell ref="E3:H3"/>
    <mergeCell ref="A7:C7"/>
    <mergeCell ref="D7:E7"/>
    <mergeCell ref="A12:E12"/>
    <mergeCell ref="A4:D4"/>
    <mergeCell ref="E4:H4"/>
    <mergeCell ref="A5:D5"/>
    <mergeCell ref="A8:E8"/>
    <mergeCell ref="A9:C9"/>
    <mergeCell ref="E5:H5"/>
    <mergeCell ref="A6:D6"/>
    <mergeCell ref="E6:H6"/>
    <mergeCell ref="D13:E13"/>
    <mergeCell ref="D14:E14"/>
    <mergeCell ref="A13:C13"/>
    <mergeCell ref="A14:C14"/>
    <mergeCell ref="A11:C11"/>
    <mergeCell ref="D9:E9"/>
    <mergeCell ref="D11:E11"/>
    <mergeCell ref="A10:C10"/>
    <mergeCell ref="D10:E10"/>
    <mergeCell ref="A27:F27"/>
    <mergeCell ref="A28:F28"/>
    <mergeCell ref="D17:E17"/>
    <mergeCell ref="D16:E16"/>
    <mergeCell ref="A19:C19"/>
    <mergeCell ref="D19:E19"/>
    <mergeCell ref="A17:C17"/>
    <mergeCell ref="A16:C16"/>
    <mergeCell ref="A22:C22"/>
    <mergeCell ref="D22:E22"/>
    <mergeCell ref="A18:C18"/>
    <mergeCell ref="D18:E18"/>
    <mergeCell ref="A34:F34"/>
    <mergeCell ref="A35:H42"/>
    <mergeCell ref="H7:H23"/>
    <mergeCell ref="A21:C21"/>
    <mergeCell ref="A23:C23"/>
    <mergeCell ref="D21:E21"/>
    <mergeCell ref="D23:E23"/>
    <mergeCell ref="A20:E20"/>
    <mergeCell ref="A29:F29"/>
    <mergeCell ref="A30:F30"/>
    <mergeCell ref="A31:F31"/>
    <mergeCell ref="A32:F32"/>
    <mergeCell ref="A33:F33"/>
    <mergeCell ref="A24:F24"/>
    <mergeCell ref="A25:F25"/>
    <mergeCell ref="A26:F26"/>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Ramirez</dc:creator>
  <cp:lastModifiedBy>Andi Lucas</cp:lastModifiedBy>
  <cp:lastPrinted>2021-10-13T22:19:39Z</cp:lastPrinted>
  <dcterms:created xsi:type="dcterms:W3CDTF">2017-03-08T21:31:30Z</dcterms:created>
  <dcterms:modified xsi:type="dcterms:W3CDTF">2024-04-26T20:04:44Z</dcterms:modified>
</cp:coreProperties>
</file>